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chfin\Desktop\Новая папка\50 МП Устойчивое развитие сельских территорий\"/>
    </mc:Choice>
  </mc:AlternateContent>
  <bookViews>
    <workbookView xWindow="360" yWindow="270" windowWidth="14940" windowHeight="9150" activeTab="4"/>
  </bookViews>
  <sheets>
    <sheet name="Форма 1" sheetId="1" r:id="rId1"/>
    <sheet name="форма 2" sheetId="2" r:id="rId2"/>
    <sheet name="форма 3" sheetId="3" r:id="rId3"/>
    <sheet name="форма 5" sheetId="4" r:id="rId4"/>
    <sheet name="оценка эффективности" sheetId="5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3'!$4:$6</definedName>
    <definedName name="_xlnm.Print_Area" localSheetId="2">'форма 3'!$A$1:$K$7</definedName>
  </definedNames>
  <calcPr calcId="152511"/>
</workbook>
</file>

<file path=xl/calcChain.xml><?xml version="1.0" encoding="utf-8"?>
<calcChain xmlns="http://schemas.openxmlformats.org/spreadsheetml/2006/main">
  <c r="H12" i="5" l="1"/>
  <c r="H8" i="5"/>
  <c r="H10" i="5" s="1"/>
  <c r="I9" i="4"/>
  <c r="H9" i="4"/>
  <c r="I11" i="5"/>
  <c r="I10" i="5"/>
  <c r="H9" i="5"/>
  <c r="H7" i="5"/>
  <c r="I8" i="4"/>
  <c r="H8" i="4"/>
  <c r="H11" i="5" l="1"/>
  <c r="F8" i="2"/>
  <c r="E8" i="2"/>
  <c r="F7" i="2"/>
  <c r="E7" i="2"/>
  <c r="F9" i="2"/>
  <c r="E9" i="2"/>
  <c r="M10" i="1"/>
  <c r="G13" i="2" l="1"/>
  <c r="G12" i="2"/>
  <c r="F10" i="2"/>
  <c r="E10" i="2"/>
  <c r="M9" i="1"/>
  <c r="M8" i="1"/>
  <c r="M7" i="1"/>
  <c r="G8" i="2" l="1"/>
  <c r="G10" i="2"/>
  <c r="G7" i="2"/>
  <c r="E5" i="2"/>
  <c r="F5" i="2"/>
  <c r="G5" i="2" l="1"/>
</calcChain>
</file>

<file path=xl/sharedStrings.xml><?xml version="1.0" encoding="utf-8"?>
<sst xmlns="http://schemas.openxmlformats.org/spreadsheetml/2006/main" count="136" uniqueCount="102">
  <si>
    <t>тыс. руб.</t>
  </si>
  <si>
    <t>Наименование кода</t>
  </si>
  <si>
    <t>КЦСР</t>
  </si>
  <si>
    <t>КВСР</t>
  </si>
  <si>
    <t>КФСР</t>
  </si>
  <si>
    <t>КВР</t>
  </si>
  <si>
    <t>Ассигнования 2020 год</t>
  </si>
  <si>
    <t>Финансирование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</si>
  <si>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</si>
  <si>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</si>
  <si>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</si>
  <si>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</si>
  <si>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</si>
  <si>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</si>
  <si>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</si>
  <si>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</si>
  <si>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</si>
  <si>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</si>
  <si>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</si>
  <si>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</si>
  <si>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</si>
  <si>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</si>
  <si>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</si>
  <si>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</si>
  <si>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</si>
  <si>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</si>
  <si>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</si>
  <si>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</si>
  <si>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</si>
  <si>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</si>
  <si>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</si>
  <si>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х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</si>
  <si>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</si>
  <si>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</si>
  <si>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</si>
  <si>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</si>
  <si>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</si>
  <si>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</si>
  <si>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</si>
  <si>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</si>
  <si>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901</t>
  </si>
  <si>
    <t>Муниципальная программа "Устойчивое развитие сельских территорий Александровского района на 2019 - 2023 годы"</t>
  </si>
  <si>
    <t>Повышение уровня и качества жизни на селе на основе развития социальной инфраструктуры и инженерного обустройства населенных пунктов, расположенных в сельской местности</t>
  </si>
  <si>
    <t>Водопровод и станция обезжелезивания воды в с. Александровском Томской области (ул. Мира-ул. Майская)</t>
  </si>
  <si>
    <t>Обустройство микрорайона индивидуальной жилой застройки ул. Пролетарская - ул. Багряная. Водоснабжение. Уличная дренажная система в с. Александровское Александровского района Томской области</t>
  </si>
  <si>
    <t>5000000000</t>
  </si>
  <si>
    <t>5030000000</t>
  </si>
  <si>
    <t>50304L5760</t>
  </si>
  <si>
    <t>0502</t>
  </si>
  <si>
    <t>540</t>
  </si>
  <si>
    <t>50305L5760</t>
  </si>
  <si>
    <t>Александровское сельское поселение</t>
  </si>
  <si>
    <t>Форма 2.Отчет о расходах на реализацию целей муниципальной программы  "Устойчивое развитие сельских территорий Александровского района на 2019 - 2023 годы" за 2020 год</t>
  </si>
  <si>
    <t>Форма 3. Отчет о выполнении мероприятий муниципальной программы "Устойчивое развитие сельских территорий Александровского района на 2019 - 2023 годы" за 2020 год</t>
  </si>
  <si>
    <t>Строительство водопровода и станция обезжелезивания воды в с. Александровском Томской области (ул. Мира-ул. Майская)</t>
  </si>
  <si>
    <t>Станцию обезжелезивания воды производительностью 800м3/сутки</t>
  </si>
  <si>
    <t>В результате большой микрорайон с численностью жителей 1120 человек будет обеспечен чистой питьевой водой</t>
  </si>
  <si>
    <t>Строительство водосетей 2378 м</t>
  </si>
  <si>
    <t>В результате строительства водопровода в микрорайоне к центральной системе водоснабжения подключены 36 домохозяйств с перспективой подключения еще 48</t>
  </si>
  <si>
    <t xml:space="preserve"> Администрация Александровского сельского поселения</t>
  </si>
  <si>
    <t>№ п/п</t>
  </si>
  <si>
    <t>Наименование целевого показателя (индикатора)</t>
  </si>
  <si>
    <t>Единица измерения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</si>
  <si>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</si>
  <si>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</si>
  <si>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</si>
  <si>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>план на 2020 г.</t>
  </si>
  <si>
    <t>факт на 2020 г.</t>
  </si>
  <si>
    <r>
      <t>Степень достижения планового значения каждого целевого показателя (</t>
    </r>
    <r>
      <rPr>
        <b/>
        <sz val="11"/>
        <color rgb="FF000000"/>
        <rFont val="Times New Roman"/>
        <family val="1"/>
        <charset val="204"/>
      </rPr>
      <t>Cel</t>
    </r>
    <r>
      <rPr>
        <sz val="11"/>
        <color theme="1"/>
        <rFont val="Times New Roman"/>
        <family val="1"/>
        <charset val="204"/>
      </rPr>
      <t>):</t>
    </r>
  </si>
  <si>
    <t>Значения целевого показателя (индикатора)</t>
  </si>
  <si>
    <r>
      <t xml:space="preserve">Степень достижения планового значения каждого целевого показателя (индикатора) муниципальной программы за 2020 год, </t>
    </r>
    <r>
      <rPr>
        <b/>
        <sz val="11"/>
        <color rgb="FF000000"/>
        <rFont val="Times New Roman"/>
        <family val="1"/>
        <charset val="204"/>
      </rPr>
      <t>Cel</t>
    </r>
  </si>
  <si>
    <t>план на 2020 год</t>
  </si>
  <si>
    <t>факт за 2020 год</t>
  </si>
  <si>
    <t>для целевых показателей (индикаторов), желаемой тенденцией развития которых является увеличение значений</t>
  </si>
  <si>
    <t xml:space="preserve">для целевых показателей (индикаторов), желаемой тенденцией развития которых является снижение значений </t>
  </si>
  <si>
    <t xml:space="preserve">Cel =ЗПф/ЗПп </t>
  </si>
  <si>
    <t>Cel =ЗПп/ЗПф</t>
  </si>
  <si>
    <t>Финансовое обеспечение деятельности финансовых органов муниципального образования</t>
  </si>
  <si>
    <t>тыс. рублей</t>
  </si>
  <si>
    <t>Сумма</t>
  </si>
  <si>
    <t>Комплексная оценка эффективности</t>
  </si>
  <si>
    <r>
      <t>∑</t>
    </r>
    <r>
      <rPr>
        <b/>
        <sz val="11"/>
        <color rgb="FF000000"/>
        <rFont val="Times New Roman"/>
        <family val="1"/>
        <charset val="204"/>
      </rPr>
      <t>Cel</t>
    </r>
  </si>
  <si>
    <t xml:space="preserve">Степень достижения плановых значений целевых показателей Программы в целом </t>
  </si>
  <si>
    <t xml:space="preserve">Расчетное значение показателей мероприятий программы  определены в соответствии с Методикой оценки эффективности муниципальной программы муниципального образования «Александровский район», утвержденной постановлением Администрации Александровского района Томской области от 02.09.2014 № 1143 по формуле S; = (Pj / F;) *100%, где </t>
  </si>
  <si>
    <t>Fj - фактическое значение i-ro индикатора (показателя) муниципальной программы;</t>
  </si>
  <si>
    <t>Pi - плановое значение i-го индикатора (показателя) муниципальной программы.</t>
  </si>
  <si>
    <r>
      <t>Степень реализации основных мероприятий Программы (СР</t>
    </r>
    <r>
      <rPr>
        <vertAlign val="subscript"/>
        <sz val="11"/>
        <rFont val="Times New Roman"/>
        <family val="1"/>
        <charset val="204"/>
      </rPr>
      <t>ОМ</t>
    </r>
    <r>
      <rPr>
        <sz val="11"/>
        <rFont val="Times New Roman"/>
        <family val="1"/>
        <charset val="204"/>
      </rPr>
      <t xml:space="preserve"> = М</t>
    </r>
    <r>
      <rPr>
        <vertAlign val="subscript"/>
        <sz val="11"/>
        <rFont val="Times New Roman"/>
        <family val="1"/>
        <charset val="204"/>
      </rPr>
      <t>В</t>
    </r>
    <r>
      <rPr>
        <sz val="11"/>
        <rFont val="Times New Roman"/>
        <family val="1"/>
        <charset val="204"/>
      </rPr>
      <t xml:space="preserve"> / М):</t>
    </r>
  </si>
  <si>
    <t xml:space="preserve">Степень соответствия Программы запланированному уровню расходов бюджета муниципального образования "Александровский район" в целом: </t>
  </si>
  <si>
    <t>единиц</t>
  </si>
  <si>
    <t>Кол-во реализованных проектов в сфере газификации</t>
  </si>
  <si>
    <t>Кол-во реализованных проектов в сфере водоснабжения,</t>
  </si>
  <si>
    <t>Кол-во реализованных проектов в сфере водоснабжения</t>
  </si>
  <si>
    <r>
      <t xml:space="preserve">Cel =  199/ 3 </t>
    </r>
    <r>
      <rPr>
        <sz val="11"/>
        <color rgb="FF808080"/>
        <rFont val="Times New Roman"/>
        <family val="1"/>
        <charset val="204"/>
      </rPr>
      <t>(количество целевых показателей)</t>
    </r>
    <r>
      <rPr>
        <sz val="11"/>
        <rFont val="Times New Roman"/>
        <family val="1"/>
        <charset val="204"/>
      </rPr>
      <t xml:space="preserve"> = 66,4 %</t>
    </r>
  </si>
  <si>
    <r>
      <t xml:space="preserve">Мег = 1 </t>
    </r>
    <r>
      <rPr>
        <sz val="11"/>
        <color rgb="FF808080"/>
        <rFont val="Times New Roman"/>
        <family val="1"/>
        <charset val="204"/>
      </rPr>
      <t>(мероприятий)</t>
    </r>
    <r>
      <rPr>
        <sz val="11"/>
        <rFont val="Times New Roman"/>
        <family val="1"/>
        <charset val="204"/>
      </rPr>
      <t xml:space="preserve"> /3 </t>
    </r>
    <r>
      <rPr>
        <sz val="11"/>
        <color rgb="FF808080"/>
        <rFont val="Times New Roman"/>
        <family val="1"/>
        <charset val="204"/>
      </rPr>
      <t>(мероприятий) *100)</t>
    </r>
    <r>
      <rPr>
        <sz val="11"/>
        <rFont val="Times New Roman"/>
        <family val="1"/>
        <charset val="204"/>
      </rPr>
      <t xml:space="preserve"> = 33,3 %</t>
    </r>
  </si>
  <si>
    <r>
      <t xml:space="preserve">Fin = 46700,3 </t>
    </r>
    <r>
      <rPr>
        <sz val="11"/>
        <color rgb="FF808080"/>
        <rFont val="Times New Roman"/>
        <family val="1"/>
        <charset val="204"/>
      </rPr>
      <t>(тыс. руб.)</t>
    </r>
    <r>
      <rPr>
        <sz val="11"/>
        <rFont val="Times New Roman"/>
        <family val="1"/>
        <charset val="204"/>
      </rPr>
      <t xml:space="preserve"> / 47015,8 </t>
    </r>
    <r>
      <rPr>
        <sz val="11"/>
        <color rgb="FF808080"/>
        <rFont val="Times New Roman"/>
        <family val="1"/>
        <charset val="204"/>
      </rPr>
      <t>(тыс. руб.)* 100</t>
    </r>
    <r>
      <rPr>
        <sz val="11"/>
        <rFont val="Times New Roman"/>
        <family val="1"/>
        <charset val="204"/>
      </rPr>
      <t xml:space="preserve"> = 99,3  %;</t>
    </r>
  </si>
  <si>
    <t>О = (66,4 + 33,3 + 99,3)/ 3= 66,3 %</t>
  </si>
  <si>
    <r>
      <t xml:space="preserve">В соответствии с пунктом 6 Методики значение эффективности реализации Программы составило 66,3 процента, что является показателем </t>
    </r>
    <r>
      <rPr>
        <b/>
        <sz val="11"/>
        <rFont val="Times New Roman"/>
        <family val="1"/>
        <charset val="204"/>
      </rPr>
      <t>высокого уровня</t>
    </r>
    <r>
      <rPr>
        <sz val="11"/>
        <rFont val="Times New Roman"/>
        <family val="1"/>
        <charset val="204"/>
      </rPr>
      <t xml:space="preserve"> эффективности муниципальной программы  в 2020 году.</t>
    </r>
  </si>
  <si>
    <r>
      <t>Выводы:</t>
    </r>
    <r>
      <rPr>
        <sz val="11"/>
        <rFont val="Times New Roman"/>
        <family val="1"/>
        <charset val="204"/>
      </rPr>
      <t xml:space="preserve"> реализация муниципальной программы "Устойчивое развитие сельских территорий Александровского района на 2019 - 2023 годы"  в 2020 году характеризуется средним уровнем эффективности.</t>
    </r>
  </si>
  <si>
    <t>Оценка эффективности реализации муниципальной программы "Устойчивое развитие сельских территорий Александровского района на 2019 - 2023 годы"  в 2020 году</t>
  </si>
  <si>
    <t>Форма 1.Отчет об использовании бюджетных ассигнований бюджета муниципального образования "Александровский район "по муниципальной программе "Устойчивое развитие сельских территорий Александровского района на 2019 - 2023 годы" за 2020 год</t>
  </si>
  <si>
    <t>Форма 5. Отчет о достигнутых значениях целевых показателей (индикаторов) муниципальной программы   ""Устойчивое развитие сельских территорий Александровского района на 2019 - 2023 годы" " за 2020 год</t>
  </si>
  <si>
    <t>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</si>
</sst>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2" x14ac:knownFonts="1">
    <font>
      <sz val="10"/>
      <name val="Arial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 Cy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808080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vertical="center"/>
    </xf>
    <xf numFmtId="0" fontId="9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49" fontId="10" fillId="0" borderId="9" xfId="0" applyNumberFormat="1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164" fontId="2" fillId="3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166" fontId="10" fillId="0" borderId="9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12" fillId="0" borderId="0" xfId="0" applyFont="1"/>
    <xf numFmtId="0" fontId="14" fillId="0" borderId="0" xfId="0" applyFont="1"/>
    <xf numFmtId="0" fontId="15" fillId="0" borderId="2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/>
    </xf>
    <xf numFmtId="164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3" fillId="2" borderId="28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 applyProtection="1">
      <alignment horizontal="justify" vertical="center" wrapText="1"/>
    </xf>
    <xf numFmtId="49" fontId="6" fillId="0" borderId="5" xfId="0" applyNumberFormat="1" applyFont="1" applyBorder="1" applyAlignment="1" applyProtection="1">
      <alignment horizontal="justify" vertical="center" wrapText="1"/>
    </xf>
    <xf numFmtId="49" fontId="6" fillId="0" borderId="6" xfId="0" applyNumberFormat="1" applyFont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19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165" fontId="1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0"/>
  <sheetViews>
    <sheetView showGridLines="0" zoomScaleNormal="100" workbookViewId="0">
      <selection activeCell="B5" sqref="B5"/>
    </sheetView>
  </sheetViews>
  <sheetFormatPr defaultRowHeight="12.75" outlineLevelRow="3" x14ac:dyDescent="0.2"/>
  <cols>
    <col min="1" max="4" width="5.140625" style="1" customWidth="1"/>
    <col min="5" max="5" width="40.5703125" style="1" customWidth="1"/>
    <col min="6" max="6" width="23.140625" style="1" customWidth="1"/>
    <col min="7" max="7" width="13.140625" style="1" customWidth="1"/>
    <col min="8" max="8" width="7.7109375" style="1" customWidth="1"/>
    <col min="9" max="9" width="7.140625" style="1" customWidth="1"/>
    <col min="10" max="10" width="7.42578125" style="1" customWidth="1"/>
    <col min="11" max="11" width="11.5703125" style="1" customWidth="1"/>
    <col min="12" max="12" width="11.140625" style="1" customWidth="1"/>
    <col min="13" max="13" width="10.7109375" style="1" customWidth="1"/>
    <col min="14" max="15" width="9.140625" style="1" customWidth="1"/>
    <col min="16" max="16384" width="9.140625" style="1"/>
  </cols>
  <sheetData>
    <row r="1" spans="1:15" ht="39" customHeight="1" x14ac:dyDescent="0.2">
      <c r="E1" s="67" t="s">
        <v>99</v>
      </c>
      <c r="F1" s="67"/>
      <c r="G1" s="67"/>
      <c r="H1" s="67"/>
      <c r="I1" s="67"/>
      <c r="J1" s="67"/>
      <c r="K1" s="67"/>
      <c r="L1" s="67"/>
    </row>
    <row r="2" spans="1:15" x14ac:dyDescent="0.2">
      <c r="E2" s="68"/>
      <c r="F2" s="68"/>
      <c r="G2" s="68"/>
      <c r="H2" s="68"/>
      <c r="I2" s="68"/>
      <c r="J2" s="68"/>
      <c r="K2" s="68"/>
      <c r="L2" s="68"/>
    </row>
    <row r="3" spans="1:15" x14ac:dyDescent="0.2">
      <c r="E3" s="3" t="s">
        <v>0</v>
      </c>
      <c r="F3" s="3"/>
      <c r="G3" s="3"/>
      <c r="H3" s="3"/>
      <c r="I3" s="3"/>
      <c r="J3" s="3"/>
      <c r="K3" s="3"/>
      <c r="L3" s="3"/>
      <c r="M3" s="3"/>
      <c r="N3" s="4"/>
      <c r="O3" s="4"/>
    </row>
    <row r="4" spans="1:15" x14ac:dyDescent="0.2">
      <c r="A4" s="64" t="s">
        <v>8</v>
      </c>
      <c r="B4" s="65"/>
      <c r="C4" s="65"/>
      <c r="D4" s="65"/>
      <c r="E4" s="66" t="s">
        <v>1</v>
      </c>
      <c r="F4" s="66" t="s">
        <v>13</v>
      </c>
      <c r="G4" s="66" t="s">
        <v>15</v>
      </c>
      <c r="H4" s="65"/>
      <c r="I4" s="65"/>
      <c r="J4" s="65"/>
      <c r="K4" s="66" t="s">
        <v>6</v>
      </c>
      <c r="L4" s="66" t="s">
        <v>7</v>
      </c>
      <c r="M4" s="66" t="s">
        <v>14</v>
      </c>
    </row>
    <row r="5" spans="1:15" x14ac:dyDescent="0.2">
      <c r="A5" s="19" t="s">
        <v>9</v>
      </c>
      <c r="B5" s="19" t="s">
        <v>10</v>
      </c>
      <c r="C5" s="19" t="s">
        <v>11</v>
      </c>
      <c r="D5" s="16" t="s">
        <v>12</v>
      </c>
      <c r="E5" s="65"/>
      <c r="F5" s="65"/>
      <c r="G5" s="8" t="s">
        <v>2</v>
      </c>
      <c r="H5" s="8" t="s">
        <v>3</v>
      </c>
      <c r="I5" s="8" t="s">
        <v>4</v>
      </c>
      <c r="J5" s="8" t="s">
        <v>5</v>
      </c>
      <c r="K5" s="65"/>
      <c r="L5" s="65"/>
      <c r="M5" s="65"/>
    </row>
    <row r="6" spans="1:15" x14ac:dyDescent="0.2">
      <c r="A6" s="19">
        <v>1</v>
      </c>
      <c r="B6" s="19">
        <v>2</v>
      </c>
      <c r="C6" s="19">
        <v>3</v>
      </c>
      <c r="D6" s="16">
        <v>4</v>
      </c>
      <c r="E6" s="17">
        <v>5</v>
      </c>
      <c r="F6" s="17">
        <v>6</v>
      </c>
      <c r="G6" s="8" t="s">
        <v>16</v>
      </c>
      <c r="H6" s="8" t="s">
        <v>17</v>
      </c>
      <c r="I6" s="8" t="s">
        <v>18</v>
      </c>
      <c r="J6" s="8" t="s">
        <v>19</v>
      </c>
      <c r="K6" s="17">
        <v>11</v>
      </c>
      <c r="L6" s="17">
        <v>12</v>
      </c>
      <c r="M6" s="17">
        <v>13</v>
      </c>
    </row>
    <row r="7" spans="1:15" ht="33.75" outlineLevel="1" x14ac:dyDescent="0.2">
      <c r="A7" s="33">
        <v>50</v>
      </c>
      <c r="B7" s="18"/>
      <c r="C7" s="18"/>
      <c r="D7" s="18"/>
      <c r="E7" s="36" t="s">
        <v>41</v>
      </c>
      <c r="F7" s="9"/>
      <c r="G7" s="29" t="s">
        <v>45</v>
      </c>
      <c r="H7" s="29"/>
      <c r="I7" s="29"/>
      <c r="J7" s="29"/>
      <c r="K7" s="37">
        <v>47015.809000000001</v>
      </c>
      <c r="L7" s="37">
        <v>46700.313000000002</v>
      </c>
      <c r="M7" s="20">
        <f t="shared" ref="M7:M10" si="0">L7/K7*100</f>
        <v>99.328957627848112</v>
      </c>
    </row>
    <row r="8" spans="1:15" ht="56.25" outlineLevel="3" x14ac:dyDescent="0.2">
      <c r="A8" s="33">
        <v>50</v>
      </c>
      <c r="B8" s="30">
        <v>3</v>
      </c>
      <c r="C8" s="30">
        <v>0</v>
      </c>
      <c r="D8" s="30">
        <v>0</v>
      </c>
      <c r="E8" s="36" t="s">
        <v>42</v>
      </c>
      <c r="F8" s="31"/>
      <c r="G8" s="29" t="s">
        <v>46</v>
      </c>
      <c r="H8" s="29"/>
      <c r="I8" s="29"/>
      <c r="J8" s="29"/>
      <c r="K8" s="37">
        <v>47015.809000000001</v>
      </c>
      <c r="L8" s="37">
        <v>46700.313000000002</v>
      </c>
      <c r="M8" s="32">
        <f t="shared" si="0"/>
        <v>99.328957627848112</v>
      </c>
      <c r="N8" s="2"/>
    </row>
    <row r="9" spans="1:15" ht="33.75" outlineLevel="3" x14ac:dyDescent="0.2">
      <c r="A9" s="33">
        <v>50</v>
      </c>
      <c r="B9" s="18">
        <v>3</v>
      </c>
      <c r="C9" s="18">
        <v>0</v>
      </c>
      <c r="D9" s="18">
        <v>1</v>
      </c>
      <c r="E9" s="36" t="s">
        <v>43</v>
      </c>
      <c r="F9" s="9" t="s">
        <v>51</v>
      </c>
      <c r="G9" s="29" t="s">
        <v>47</v>
      </c>
      <c r="H9" s="29" t="s">
        <v>40</v>
      </c>
      <c r="I9" s="29" t="s">
        <v>48</v>
      </c>
      <c r="J9" s="29" t="s">
        <v>49</v>
      </c>
      <c r="K9" s="37">
        <v>28443.602999999999</v>
      </c>
      <c r="L9" s="37">
        <v>28128.107</v>
      </c>
      <c r="M9" s="20">
        <f t="shared" si="0"/>
        <v>98.890801562657174</v>
      </c>
    </row>
    <row r="10" spans="1:15" ht="56.25" x14ac:dyDescent="0.2">
      <c r="A10" s="35">
        <v>50</v>
      </c>
      <c r="B10" s="18">
        <v>3</v>
      </c>
      <c r="C10" s="18">
        <v>0</v>
      </c>
      <c r="D10" s="18">
        <v>2</v>
      </c>
      <c r="E10" s="36" t="s">
        <v>44</v>
      </c>
      <c r="F10" s="38" t="s">
        <v>51</v>
      </c>
      <c r="G10" s="29" t="s">
        <v>50</v>
      </c>
      <c r="H10" s="29" t="s">
        <v>40</v>
      </c>
      <c r="I10" s="29" t="s">
        <v>48</v>
      </c>
      <c r="J10" s="29" t="s">
        <v>49</v>
      </c>
      <c r="K10" s="37">
        <v>18572.206999999999</v>
      </c>
      <c r="L10" s="37">
        <v>18572.206999999999</v>
      </c>
      <c r="M10" s="20">
        <f t="shared" si="0"/>
        <v>100</v>
      </c>
    </row>
  </sheetData>
  <mergeCells count="9">
    <mergeCell ref="E1:L1"/>
    <mergeCell ref="E2:L2"/>
    <mergeCell ref="L4:L5"/>
    <mergeCell ref="A4:D4"/>
    <mergeCell ref="G4:J4"/>
    <mergeCell ref="M4:M5"/>
    <mergeCell ref="K4:K5"/>
    <mergeCell ref="F4:F5"/>
    <mergeCell ref="E4:E5"/>
  </mergeCells>
  <pageMargins left="0.55118110236220474" right="0.35433070866141736" top="0.19685039370078741" bottom="0.19685039370078741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activeCell="G12" sqref="G12"/>
    </sheetView>
  </sheetViews>
  <sheetFormatPr defaultRowHeight="12.75" x14ac:dyDescent="0.2"/>
  <cols>
    <col min="1" max="1" width="7.42578125" style="15" customWidth="1"/>
    <col min="2" max="2" width="7.5703125" style="15" customWidth="1"/>
    <col min="3" max="3" width="26.42578125" customWidth="1"/>
    <col min="4" max="4" width="28.140625" customWidth="1"/>
    <col min="7" max="7" width="12.140625" customWidth="1"/>
  </cols>
  <sheetData>
    <row r="1" spans="1:7" s="23" customFormat="1" ht="48" customHeight="1" x14ac:dyDescent="0.25">
      <c r="A1" s="28"/>
      <c r="B1" s="69" t="s">
        <v>52</v>
      </c>
      <c r="C1" s="70"/>
      <c r="D1" s="70"/>
      <c r="E1" s="70"/>
      <c r="F1" s="70"/>
    </row>
    <row r="3" spans="1:7" ht="26.25" customHeight="1" x14ac:dyDescent="0.2">
      <c r="A3" s="80" t="s">
        <v>8</v>
      </c>
      <c r="B3" s="73"/>
      <c r="C3" s="76" t="s">
        <v>24</v>
      </c>
      <c r="D3" s="76" t="s">
        <v>26</v>
      </c>
      <c r="E3" s="71" t="s">
        <v>27</v>
      </c>
      <c r="F3" s="72"/>
      <c r="G3" s="74" t="s">
        <v>30</v>
      </c>
    </row>
    <row r="4" spans="1:7" ht="42" customHeight="1" x14ac:dyDescent="0.2">
      <c r="A4" s="73"/>
      <c r="B4" s="73"/>
      <c r="C4" s="75"/>
      <c r="D4" s="75"/>
      <c r="E4" s="5" t="s">
        <v>28</v>
      </c>
      <c r="F4" s="5" t="s">
        <v>29</v>
      </c>
      <c r="G4" s="75"/>
    </row>
    <row r="5" spans="1:7" ht="12.75" customHeight="1" x14ac:dyDescent="0.2">
      <c r="A5" s="73">
        <v>50</v>
      </c>
      <c r="B5" s="73"/>
      <c r="C5" s="81" t="s">
        <v>41</v>
      </c>
      <c r="D5" s="5" t="s">
        <v>23</v>
      </c>
      <c r="E5" s="7">
        <f>SUM(E7:E9)</f>
        <v>47015.81</v>
      </c>
      <c r="F5" s="7">
        <f>SUM(F7:F9)</f>
        <v>46700.313999999998</v>
      </c>
      <c r="G5" s="14">
        <f>F5/E5*100</f>
        <v>99.328957642120812</v>
      </c>
    </row>
    <row r="6" spans="1:7" x14ac:dyDescent="0.2">
      <c r="A6" s="73"/>
      <c r="B6" s="73"/>
      <c r="C6" s="82"/>
      <c r="D6" s="12" t="s">
        <v>20</v>
      </c>
      <c r="E6" s="6"/>
      <c r="F6" s="6"/>
      <c r="G6" s="11"/>
    </row>
    <row r="7" spans="1:7" x14ac:dyDescent="0.2">
      <c r="A7" s="73"/>
      <c r="B7" s="73"/>
      <c r="C7" s="82"/>
      <c r="D7" s="13" t="s">
        <v>21</v>
      </c>
      <c r="E7" s="6">
        <f t="shared" ref="E7:F7" si="0">E12</f>
        <v>7472.9049999999997</v>
      </c>
      <c r="F7" s="6">
        <f t="shared" si="0"/>
        <v>7174.1869999999999</v>
      </c>
      <c r="G7" s="14">
        <f t="shared" ref="G7:G13" si="1">F7/E7*100</f>
        <v>96.002652248355886</v>
      </c>
    </row>
    <row r="8" spans="1:7" ht="25.5" x14ac:dyDescent="0.2">
      <c r="A8" s="73"/>
      <c r="B8" s="73"/>
      <c r="C8" s="82"/>
      <c r="D8" s="13" t="s">
        <v>25</v>
      </c>
      <c r="E8" s="6">
        <f t="shared" ref="E8:F8" si="2">E13</f>
        <v>39542.904999999999</v>
      </c>
      <c r="F8" s="6">
        <f t="shared" si="2"/>
        <v>39526.127</v>
      </c>
      <c r="G8" s="14">
        <f t="shared" si="1"/>
        <v>99.957570138056369</v>
      </c>
    </row>
    <row r="9" spans="1:7" ht="25.5" x14ac:dyDescent="0.2">
      <c r="A9" s="73"/>
      <c r="B9" s="73"/>
      <c r="C9" s="83"/>
      <c r="D9" s="12" t="s">
        <v>22</v>
      </c>
      <c r="E9" s="6">
        <f>E14</f>
        <v>0</v>
      </c>
      <c r="F9" s="6">
        <f>F14</f>
        <v>0</v>
      </c>
      <c r="G9" s="14"/>
    </row>
    <row r="10" spans="1:7" ht="12.75" customHeight="1" x14ac:dyDescent="0.2">
      <c r="A10" s="73">
        <v>50</v>
      </c>
      <c r="B10" s="73">
        <v>1</v>
      </c>
      <c r="C10" s="77" t="s">
        <v>42</v>
      </c>
      <c r="D10" s="5" t="s">
        <v>23</v>
      </c>
      <c r="E10" s="7">
        <f>SUM(E12:E14)</f>
        <v>47015.81</v>
      </c>
      <c r="F10" s="7">
        <f>SUM(F12:F14)</f>
        <v>46700.313999999998</v>
      </c>
      <c r="G10" s="14">
        <f t="shared" si="1"/>
        <v>99.328957642120812</v>
      </c>
    </row>
    <row r="11" spans="1:7" x14ac:dyDescent="0.2">
      <c r="A11" s="73"/>
      <c r="B11" s="73"/>
      <c r="C11" s="78"/>
      <c r="D11" s="12" t="s">
        <v>20</v>
      </c>
      <c r="E11" s="10"/>
      <c r="F11" s="10"/>
      <c r="G11" s="14"/>
    </row>
    <row r="12" spans="1:7" x14ac:dyDescent="0.2">
      <c r="A12" s="73"/>
      <c r="B12" s="73"/>
      <c r="C12" s="78"/>
      <c r="D12" s="13" t="s">
        <v>21</v>
      </c>
      <c r="E12" s="10">
        <v>7472.9049999999997</v>
      </c>
      <c r="F12" s="10">
        <v>7174.1869999999999</v>
      </c>
      <c r="G12" s="14">
        <f t="shared" si="1"/>
        <v>96.002652248355886</v>
      </c>
    </row>
    <row r="13" spans="1:7" ht="25.5" x14ac:dyDescent="0.2">
      <c r="A13" s="73"/>
      <c r="B13" s="73"/>
      <c r="C13" s="78"/>
      <c r="D13" s="13" t="s">
        <v>25</v>
      </c>
      <c r="E13" s="10">
        <v>39542.904999999999</v>
      </c>
      <c r="F13" s="10">
        <v>39526.127</v>
      </c>
      <c r="G13" s="14">
        <f t="shared" si="1"/>
        <v>99.957570138056369</v>
      </c>
    </row>
    <row r="14" spans="1:7" ht="25.5" x14ac:dyDescent="0.2">
      <c r="A14" s="73"/>
      <c r="B14" s="73"/>
      <c r="C14" s="79"/>
      <c r="D14" s="12" t="s">
        <v>22</v>
      </c>
      <c r="E14" s="10"/>
      <c r="F14" s="10"/>
      <c r="G14" s="14"/>
    </row>
  </sheetData>
  <mergeCells count="12">
    <mergeCell ref="B1:F1"/>
    <mergeCell ref="E3:F3"/>
    <mergeCell ref="A10:A14"/>
    <mergeCell ref="B10:B14"/>
    <mergeCell ref="G3:G4"/>
    <mergeCell ref="D3:D4"/>
    <mergeCell ref="C3:C4"/>
    <mergeCell ref="C10:C14"/>
    <mergeCell ref="A3:B4"/>
    <mergeCell ref="A5:A9"/>
    <mergeCell ref="B5:B9"/>
    <mergeCell ref="C5:C9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view="pageBreakPreview" topLeftCell="A3" zoomScale="60" zoomScaleNormal="100" workbookViewId="0">
      <selection activeCell="A3" sqref="A3:K3"/>
    </sheetView>
  </sheetViews>
  <sheetFormatPr defaultRowHeight="15.75" x14ac:dyDescent="0.25"/>
  <cols>
    <col min="1" max="1" width="4.7109375" style="23" customWidth="1"/>
    <col min="2" max="2" width="4.5703125" style="23" customWidth="1"/>
    <col min="3" max="3" width="5" style="23" customWidth="1"/>
    <col min="4" max="4" width="4.140625" style="23" customWidth="1"/>
    <col min="5" max="5" width="37.140625" style="26" customWidth="1"/>
    <col min="6" max="6" width="19.7109375" style="23" customWidth="1"/>
    <col min="7" max="7" width="11.140625" style="23" customWidth="1"/>
    <col min="8" max="8" width="10.28515625" style="23" customWidth="1"/>
    <col min="9" max="9" width="31.85546875" style="23" customWidth="1"/>
    <col min="10" max="10" width="43" style="23" customWidth="1"/>
    <col min="11" max="11" width="15.28515625" style="23" customWidth="1"/>
    <col min="12" max="22" width="9.140625" style="23"/>
    <col min="23" max="23" width="9.140625" style="23" customWidth="1"/>
    <col min="24" max="26" width="9.140625" style="23"/>
    <col min="27" max="27" width="9.42578125" style="23" customWidth="1"/>
    <col min="28" max="34" width="9.140625" style="23"/>
    <col min="35" max="35" width="9.140625" style="23" customWidth="1"/>
    <col min="36" max="16384" width="9.140625" style="23"/>
  </cols>
  <sheetData>
    <row r="1" spans="1:1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x14ac:dyDescent="0.25">
      <c r="A2" s="84"/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52.5" customHeight="1" x14ac:dyDescent="0.25">
      <c r="A3" s="87" t="s">
        <v>53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 x14ac:dyDescent="0.25">
      <c r="A4" s="89" t="s">
        <v>32</v>
      </c>
      <c r="B4" s="89"/>
      <c r="C4" s="89"/>
      <c r="D4" s="89"/>
      <c r="E4" s="90" t="s">
        <v>33</v>
      </c>
      <c r="F4" s="88" t="s">
        <v>34</v>
      </c>
      <c r="G4" s="88" t="s">
        <v>35</v>
      </c>
      <c r="H4" s="88" t="s">
        <v>37</v>
      </c>
      <c r="I4" s="88" t="s">
        <v>36</v>
      </c>
      <c r="J4" s="88" t="s">
        <v>38</v>
      </c>
      <c r="K4" s="88" t="s">
        <v>39</v>
      </c>
    </row>
    <row r="5" spans="1:11" ht="85.5" customHeight="1" x14ac:dyDescent="0.25">
      <c r="A5" s="22" t="s">
        <v>9</v>
      </c>
      <c r="B5" s="22" t="s">
        <v>10</v>
      </c>
      <c r="C5" s="22" t="s">
        <v>11</v>
      </c>
      <c r="D5" s="22" t="s">
        <v>12</v>
      </c>
      <c r="E5" s="90"/>
      <c r="F5" s="88"/>
      <c r="G5" s="88"/>
      <c r="H5" s="88"/>
      <c r="I5" s="88"/>
      <c r="J5" s="88"/>
      <c r="K5" s="88"/>
    </row>
    <row r="6" spans="1:11" ht="63" x14ac:dyDescent="0.25">
      <c r="A6" s="21">
        <v>50</v>
      </c>
      <c r="B6" s="21" t="s">
        <v>31</v>
      </c>
      <c r="C6" s="21">
        <v>1</v>
      </c>
      <c r="D6" s="24"/>
      <c r="E6" s="34" t="s">
        <v>54</v>
      </c>
      <c r="F6" s="22" t="s">
        <v>59</v>
      </c>
      <c r="G6" s="22">
        <v>2020</v>
      </c>
      <c r="H6" s="22">
        <v>2020</v>
      </c>
      <c r="I6" s="39" t="s">
        <v>55</v>
      </c>
      <c r="J6" s="40" t="s">
        <v>56</v>
      </c>
      <c r="K6" s="27"/>
    </row>
    <row r="7" spans="1:11" s="25" customFormat="1" ht="78.75" customHeight="1" x14ac:dyDescent="0.25">
      <c r="A7" s="21">
        <v>50</v>
      </c>
      <c r="B7" s="21" t="s">
        <v>31</v>
      </c>
      <c r="C7" s="21">
        <v>2</v>
      </c>
      <c r="D7" s="24"/>
      <c r="E7" s="34" t="s">
        <v>44</v>
      </c>
      <c r="F7" s="22" t="s">
        <v>59</v>
      </c>
      <c r="G7" s="22">
        <v>2020</v>
      </c>
      <c r="H7" s="22">
        <v>2020</v>
      </c>
      <c r="I7" s="40" t="s">
        <v>57</v>
      </c>
      <c r="J7" s="40" t="s">
        <v>58</v>
      </c>
      <c r="K7" s="27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workbookViewId="0">
      <selection activeCell="G15" sqref="G15"/>
    </sheetView>
  </sheetViews>
  <sheetFormatPr defaultRowHeight="15.75" x14ac:dyDescent="0.25"/>
  <cols>
    <col min="1" max="3" width="9.140625" style="23"/>
    <col min="4" max="4" width="30.85546875" style="23" customWidth="1"/>
    <col min="5" max="7" width="9.140625" style="23"/>
    <col min="8" max="8" width="11.85546875" style="23" customWidth="1"/>
    <col min="9" max="9" width="13.140625" style="23" customWidth="1"/>
    <col min="10" max="10" width="18.42578125" style="23" customWidth="1"/>
    <col min="11" max="16384" width="9.140625" style="23"/>
  </cols>
  <sheetData>
    <row r="3" spans="1:10" ht="34.5" customHeight="1" x14ac:dyDescent="0.25">
      <c r="B3" s="69" t="s">
        <v>100</v>
      </c>
      <c r="C3" s="69"/>
      <c r="D3" s="69"/>
      <c r="E3" s="69"/>
      <c r="F3" s="69"/>
      <c r="G3" s="69"/>
      <c r="H3" s="69"/>
      <c r="I3" s="69"/>
      <c r="J3" s="69"/>
    </row>
    <row r="4" spans="1:10" x14ac:dyDescent="0.25">
      <c r="B4" s="41"/>
      <c r="C4" s="41"/>
      <c r="D4" s="41"/>
      <c r="E4" s="41"/>
      <c r="F4" s="41"/>
      <c r="G4" s="41"/>
      <c r="H4" s="41"/>
      <c r="I4" s="41"/>
      <c r="J4" s="41"/>
    </row>
    <row r="5" spans="1:10" x14ac:dyDescent="0.25">
      <c r="A5" s="115" t="s">
        <v>8</v>
      </c>
      <c r="B5" s="116"/>
      <c r="C5" s="117" t="s">
        <v>60</v>
      </c>
      <c r="D5" s="117" t="s">
        <v>61</v>
      </c>
      <c r="E5" s="117" t="s">
        <v>62</v>
      </c>
      <c r="F5" s="88"/>
      <c r="G5" s="88"/>
      <c r="H5" s="117" t="s">
        <v>63</v>
      </c>
      <c r="I5" s="117" t="s">
        <v>64</v>
      </c>
      <c r="J5" s="117" t="s">
        <v>65</v>
      </c>
    </row>
    <row r="6" spans="1:10" ht="31.5" x14ac:dyDescent="0.25">
      <c r="A6" s="22" t="s">
        <v>9</v>
      </c>
      <c r="B6" s="22" t="s">
        <v>10</v>
      </c>
      <c r="C6" s="118"/>
      <c r="D6" s="118"/>
      <c r="E6" s="118"/>
      <c r="F6" s="22" t="s">
        <v>66</v>
      </c>
      <c r="G6" s="22" t="s">
        <v>67</v>
      </c>
      <c r="H6" s="118"/>
      <c r="I6" s="118"/>
      <c r="J6" s="118"/>
    </row>
    <row r="7" spans="1:10" ht="16.5" thickBot="1" x14ac:dyDescent="0.3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</row>
    <row r="8" spans="1:10" ht="48" thickBot="1" x14ac:dyDescent="0.3">
      <c r="A8" s="119">
        <v>50</v>
      </c>
      <c r="B8" s="22"/>
      <c r="C8" s="21">
        <v>1</v>
      </c>
      <c r="D8" s="61" t="s">
        <v>89</v>
      </c>
      <c r="E8" s="21" t="s">
        <v>88</v>
      </c>
      <c r="F8" s="120">
        <v>1</v>
      </c>
      <c r="G8" s="121">
        <v>0</v>
      </c>
      <c r="H8" s="122">
        <f t="shared" ref="H8" si="0">G8-F8</f>
        <v>-1</v>
      </c>
      <c r="I8" s="123">
        <f t="shared" ref="I8" si="1">G8/F8*100</f>
        <v>0</v>
      </c>
      <c r="J8" s="122"/>
    </row>
    <row r="9" spans="1:10" ht="48" thickBot="1" x14ac:dyDescent="0.3">
      <c r="A9" s="119">
        <v>50</v>
      </c>
      <c r="B9" s="22"/>
      <c r="C9" s="21">
        <v>2</v>
      </c>
      <c r="D9" s="62" t="s">
        <v>90</v>
      </c>
      <c r="E9" s="21" t="s">
        <v>88</v>
      </c>
      <c r="F9" s="120">
        <v>2</v>
      </c>
      <c r="G9" s="121">
        <v>2</v>
      </c>
      <c r="H9" s="122">
        <f t="shared" ref="H9" si="2">G9-F9</f>
        <v>0</v>
      </c>
      <c r="I9" s="123">
        <f t="shared" ref="I9" si="3">G9/F9*100</f>
        <v>100</v>
      </c>
      <c r="J9" s="122"/>
    </row>
  </sheetData>
  <mergeCells count="9">
    <mergeCell ref="B3:J3"/>
    <mergeCell ref="A5:B5"/>
    <mergeCell ref="C5:C6"/>
    <mergeCell ref="D5:D6"/>
    <mergeCell ref="E5:E6"/>
    <mergeCell ref="F5:G5"/>
    <mergeCell ref="H5:H6"/>
    <mergeCell ref="I5:I6"/>
    <mergeCell ref="J5:J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="60" zoomScaleNormal="100" workbookViewId="0">
      <selection activeCell="B26" sqref="B26:I26"/>
    </sheetView>
  </sheetViews>
  <sheetFormatPr defaultRowHeight="15" x14ac:dyDescent="0.25"/>
  <cols>
    <col min="1" max="1" width="8" style="43" customWidth="1"/>
    <col min="2" max="2" width="7.28515625" style="43" customWidth="1"/>
    <col min="3" max="3" width="7" style="43" customWidth="1"/>
    <col min="4" max="4" width="31" style="43" customWidth="1"/>
    <col min="5" max="5" width="9.140625" style="43"/>
    <col min="6" max="7" width="9.140625" style="43" customWidth="1"/>
    <col min="8" max="8" width="15" style="43" customWidth="1"/>
    <col min="9" max="9" width="15.42578125" style="43" customWidth="1"/>
    <col min="10" max="16384" width="9.140625" style="43"/>
  </cols>
  <sheetData>
    <row r="1" spans="1:9" ht="35.25" customHeight="1" x14ac:dyDescent="0.25">
      <c r="B1" s="94" t="s">
        <v>98</v>
      </c>
      <c r="C1" s="95"/>
      <c r="D1" s="95"/>
      <c r="E1" s="95"/>
      <c r="F1" s="95"/>
      <c r="G1" s="95"/>
      <c r="H1" s="95"/>
      <c r="I1" s="95"/>
    </row>
    <row r="2" spans="1:9" ht="28.5" customHeight="1" x14ac:dyDescent="0.25">
      <c r="A2" s="42"/>
      <c r="B2" s="42"/>
      <c r="C2" s="42"/>
      <c r="D2" s="42" t="s">
        <v>68</v>
      </c>
      <c r="E2" s="42"/>
      <c r="F2" s="42"/>
      <c r="G2" s="42"/>
      <c r="H2" s="42"/>
      <c r="I2" s="42"/>
    </row>
    <row r="3" spans="1:9" ht="15.75" thickBot="1" x14ac:dyDescent="0.3">
      <c r="A3" s="42"/>
      <c r="B3" s="42"/>
      <c r="C3" s="42"/>
      <c r="D3" s="42"/>
      <c r="E3" s="42"/>
      <c r="F3" s="42"/>
      <c r="G3" s="42"/>
      <c r="H3" s="42"/>
      <c r="I3" s="42"/>
    </row>
    <row r="4" spans="1:9" ht="15.75" thickBot="1" x14ac:dyDescent="0.3">
      <c r="A4" s="97" t="s">
        <v>8</v>
      </c>
      <c r="B4" s="98"/>
      <c r="C4" s="99" t="s">
        <v>60</v>
      </c>
      <c r="D4" s="99" t="s">
        <v>61</v>
      </c>
      <c r="E4" s="102" t="s">
        <v>62</v>
      </c>
      <c r="F4" s="105" t="s">
        <v>69</v>
      </c>
      <c r="G4" s="106"/>
      <c r="H4" s="107" t="s">
        <v>70</v>
      </c>
      <c r="I4" s="108"/>
    </row>
    <row r="5" spans="1:9" ht="150" x14ac:dyDescent="0.25">
      <c r="A5" s="109" t="s">
        <v>9</v>
      </c>
      <c r="B5" s="109" t="s">
        <v>10</v>
      </c>
      <c r="C5" s="100"/>
      <c r="D5" s="100"/>
      <c r="E5" s="103"/>
      <c r="F5" s="111" t="s">
        <v>71</v>
      </c>
      <c r="G5" s="113" t="s">
        <v>72</v>
      </c>
      <c r="H5" s="44" t="s">
        <v>73</v>
      </c>
      <c r="I5" s="45" t="s">
        <v>74</v>
      </c>
    </row>
    <row r="6" spans="1:9" ht="15.75" thickBot="1" x14ac:dyDescent="0.3">
      <c r="A6" s="110"/>
      <c r="B6" s="110"/>
      <c r="C6" s="101"/>
      <c r="D6" s="101"/>
      <c r="E6" s="104"/>
      <c r="F6" s="112"/>
      <c r="G6" s="114"/>
      <c r="H6" s="46" t="s">
        <v>75</v>
      </c>
      <c r="I6" s="47" t="s">
        <v>76</v>
      </c>
    </row>
    <row r="7" spans="1:9" ht="48" thickBot="1" x14ac:dyDescent="0.3">
      <c r="A7" s="48">
        <v>63</v>
      </c>
      <c r="B7" s="48">
        <v>0</v>
      </c>
      <c r="C7" s="48">
        <v>1</v>
      </c>
      <c r="D7" s="61" t="s">
        <v>89</v>
      </c>
      <c r="E7" s="63" t="s">
        <v>88</v>
      </c>
      <c r="F7" s="49">
        <v>1</v>
      </c>
      <c r="G7" s="50">
        <v>0</v>
      </c>
      <c r="H7" s="51">
        <f>G7/F7*100</f>
        <v>0</v>
      </c>
      <c r="I7" s="48" t="s">
        <v>31</v>
      </c>
    </row>
    <row r="8" spans="1:9" ht="48" thickBot="1" x14ac:dyDescent="0.3">
      <c r="A8" s="48">
        <v>63</v>
      </c>
      <c r="B8" s="48">
        <v>0</v>
      </c>
      <c r="C8" s="48">
        <v>2</v>
      </c>
      <c r="D8" s="62" t="s">
        <v>91</v>
      </c>
      <c r="E8" s="63" t="s">
        <v>88</v>
      </c>
      <c r="F8" s="49">
        <v>2</v>
      </c>
      <c r="G8" s="50">
        <v>2</v>
      </c>
      <c r="H8" s="52">
        <f>G8/F8*100</f>
        <v>100</v>
      </c>
      <c r="I8" s="48"/>
    </row>
    <row r="9" spans="1:9" ht="60" x14ac:dyDescent="0.25">
      <c r="A9" s="48">
        <v>63</v>
      </c>
      <c r="B9" s="48">
        <v>0</v>
      </c>
      <c r="C9" s="48">
        <v>3</v>
      </c>
      <c r="D9" s="53" t="s">
        <v>77</v>
      </c>
      <c r="E9" s="63" t="s">
        <v>78</v>
      </c>
      <c r="F9" s="48">
        <v>47015.8</v>
      </c>
      <c r="G9" s="54">
        <v>46700.3</v>
      </c>
      <c r="H9" s="51">
        <f t="shared" ref="H9" si="0">G9/F9*100</f>
        <v>99.32894899161559</v>
      </c>
      <c r="I9" s="48" t="s">
        <v>31</v>
      </c>
    </row>
    <row r="10" spans="1:9" x14ac:dyDescent="0.25">
      <c r="A10" s="48"/>
      <c r="B10" s="48"/>
      <c r="C10" s="48"/>
      <c r="D10" s="53" t="s">
        <v>79</v>
      </c>
      <c r="E10" s="48"/>
      <c r="F10" s="48"/>
      <c r="G10" s="54"/>
      <c r="H10" s="51">
        <f>SUM(H9:H9,H7:H8)</f>
        <v>199.32894899161559</v>
      </c>
      <c r="I10" s="51">
        <f>SUM(I9:I9,I7:I8)</f>
        <v>0</v>
      </c>
    </row>
    <row r="11" spans="1:9" ht="30" x14ac:dyDescent="0.25">
      <c r="A11" s="48"/>
      <c r="B11" s="48"/>
      <c r="C11" s="48"/>
      <c r="D11" s="53" t="s">
        <v>80</v>
      </c>
      <c r="E11" s="48"/>
      <c r="F11" s="48"/>
      <c r="G11" s="55"/>
      <c r="H11" s="56">
        <f>H10/3</f>
        <v>66.442982997205192</v>
      </c>
      <c r="I11" s="57">
        <f>I10/1</f>
        <v>0</v>
      </c>
    </row>
    <row r="12" spans="1:9" x14ac:dyDescent="0.25">
      <c r="A12" s="48"/>
      <c r="B12" s="48"/>
      <c r="C12" s="48"/>
      <c r="D12" s="58" t="s">
        <v>81</v>
      </c>
      <c r="E12" s="48"/>
      <c r="F12" s="48"/>
      <c r="G12" s="55"/>
      <c r="H12" s="96">
        <f>H11</f>
        <v>66.442982997205192</v>
      </c>
      <c r="I12" s="96"/>
    </row>
    <row r="15" spans="1:9" x14ac:dyDescent="0.25">
      <c r="B15" s="91" t="s">
        <v>82</v>
      </c>
      <c r="C15" s="92"/>
      <c r="D15" s="92"/>
      <c r="E15" s="92"/>
      <c r="F15" s="92"/>
      <c r="G15" s="92"/>
      <c r="H15" s="92"/>
      <c r="I15" s="92"/>
    </row>
    <row r="16" spans="1:9" x14ac:dyDescent="0.25">
      <c r="A16" s="94" t="s">
        <v>92</v>
      </c>
      <c r="B16" s="92"/>
      <c r="C16" s="92"/>
      <c r="D16" s="92"/>
      <c r="E16" s="92"/>
      <c r="F16" s="92"/>
      <c r="G16" s="92"/>
      <c r="H16" s="92"/>
      <c r="I16" s="92"/>
    </row>
    <row r="17" spans="2:9" x14ac:dyDescent="0.25">
      <c r="B17" s="59"/>
    </row>
    <row r="18" spans="2:9" x14ac:dyDescent="0.25">
      <c r="B18" s="91" t="s">
        <v>83</v>
      </c>
      <c r="C18" s="92"/>
      <c r="D18" s="92"/>
      <c r="E18" s="92"/>
      <c r="F18" s="92"/>
      <c r="G18" s="92"/>
      <c r="H18" s="92"/>
      <c r="I18" s="92"/>
    </row>
    <row r="19" spans="2:9" x14ac:dyDescent="0.25">
      <c r="B19" s="91" t="s">
        <v>84</v>
      </c>
      <c r="C19" s="92"/>
      <c r="D19" s="92"/>
      <c r="E19" s="92"/>
      <c r="F19" s="92"/>
      <c r="G19" s="92"/>
      <c r="H19" s="92"/>
      <c r="I19" s="92"/>
    </row>
    <row r="20" spans="2:9" x14ac:dyDescent="0.25">
      <c r="B20" s="91" t="s">
        <v>85</v>
      </c>
      <c r="C20" s="92"/>
      <c r="D20" s="92"/>
      <c r="E20" s="92"/>
      <c r="F20" s="92"/>
      <c r="G20" s="92"/>
      <c r="H20" s="92"/>
      <c r="I20" s="92"/>
    </row>
    <row r="21" spans="2:9" x14ac:dyDescent="0.25">
      <c r="B21" s="91" t="s">
        <v>86</v>
      </c>
      <c r="C21" s="92"/>
      <c r="D21" s="92"/>
      <c r="E21" s="92"/>
      <c r="F21" s="92"/>
      <c r="G21" s="92"/>
      <c r="H21" s="92"/>
      <c r="I21" s="92"/>
    </row>
    <row r="22" spans="2:9" x14ac:dyDescent="0.25">
      <c r="B22" s="60"/>
    </row>
    <row r="23" spans="2:9" x14ac:dyDescent="0.25">
      <c r="B23" s="94" t="s">
        <v>93</v>
      </c>
      <c r="C23" s="92"/>
      <c r="D23" s="92"/>
      <c r="E23" s="92"/>
      <c r="F23" s="92"/>
      <c r="G23" s="92"/>
      <c r="H23" s="92"/>
      <c r="I23" s="92"/>
    </row>
    <row r="24" spans="2:9" x14ac:dyDescent="0.25">
      <c r="B24" s="91" t="s">
        <v>87</v>
      </c>
      <c r="C24" s="92"/>
      <c r="D24" s="92"/>
      <c r="E24" s="92"/>
      <c r="F24" s="92"/>
      <c r="G24" s="92"/>
      <c r="H24" s="92"/>
      <c r="I24" s="92"/>
    </row>
    <row r="25" spans="2:9" x14ac:dyDescent="0.25">
      <c r="B25" s="94" t="s">
        <v>94</v>
      </c>
      <c r="C25" s="92"/>
      <c r="D25" s="92"/>
      <c r="E25" s="92"/>
      <c r="F25" s="92"/>
      <c r="G25" s="92"/>
      <c r="H25" s="92"/>
      <c r="I25" s="92"/>
    </row>
    <row r="26" spans="2:9" x14ac:dyDescent="0.25">
      <c r="B26" s="91" t="s">
        <v>101</v>
      </c>
      <c r="C26" s="92"/>
      <c r="D26" s="92"/>
      <c r="E26" s="92"/>
      <c r="F26" s="92"/>
      <c r="G26" s="92"/>
      <c r="H26" s="92"/>
      <c r="I26" s="92"/>
    </row>
    <row r="27" spans="2:9" x14ac:dyDescent="0.25">
      <c r="B27" s="91" t="s">
        <v>95</v>
      </c>
      <c r="C27" s="92"/>
      <c r="D27" s="92"/>
      <c r="E27" s="92"/>
      <c r="F27" s="92"/>
      <c r="G27" s="92"/>
      <c r="H27" s="92"/>
      <c r="I27" s="92"/>
    </row>
    <row r="28" spans="2:9" x14ac:dyDescent="0.25">
      <c r="B28" s="91" t="s">
        <v>96</v>
      </c>
      <c r="C28" s="92"/>
      <c r="D28" s="92"/>
      <c r="E28" s="92"/>
      <c r="F28" s="92"/>
      <c r="G28" s="92"/>
      <c r="H28" s="92"/>
      <c r="I28" s="92"/>
    </row>
    <row r="29" spans="2:9" ht="39" customHeight="1" x14ac:dyDescent="0.25">
      <c r="B29" s="93" t="s">
        <v>97</v>
      </c>
      <c r="C29" s="92"/>
      <c r="D29" s="92"/>
      <c r="E29" s="92"/>
      <c r="F29" s="92"/>
      <c r="G29" s="92"/>
      <c r="H29" s="92"/>
      <c r="I29" s="92"/>
    </row>
    <row r="30" spans="2:9" x14ac:dyDescent="0.25">
      <c r="B30" s="60"/>
    </row>
  </sheetData>
  <mergeCells count="25">
    <mergeCell ref="A5:A6"/>
    <mergeCell ref="B5:B6"/>
    <mergeCell ref="F5:F6"/>
    <mergeCell ref="G5:G6"/>
    <mergeCell ref="C4:C6"/>
    <mergeCell ref="D4:D6"/>
    <mergeCell ref="E4:E6"/>
    <mergeCell ref="F4:G4"/>
    <mergeCell ref="H4:I4"/>
    <mergeCell ref="B28:I28"/>
    <mergeCell ref="B29:I29"/>
    <mergeCell ref="B1:I1"/>
    <mergeCell ref="B21:I21"/>
    <mergeCell ref="B23:I23"/>
    <mergeCell ref="B24:I24"/>
    <mergeCell ref="B25:I25"/>
    <mergeCell ref="B26:I26"/>
    <mergeCell ref="B27:I27"/>
    <mergeCell ref="H12:I12"/>
    <mergeCell ref="B15:I15"/>
    <mergeCell ref="A16:I16"/>
    <mergeCell ref="B18:I18"/>
    <mergeCell ref="B19:I19"/>
    <mergeCell ref="B20:I20"/>
    <mergeCell ref="A4:B4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форма 2</vt:lpstr>
      <vt:lpstr>форма 3</vt:lpstr>
      <vt:lpstr>форма 5</vt:lpstr>
      <vt:lpstr>оценка эффективности</vt:lpstr>
      <vt:lpstr>'Форма 1'!Заголовки_для_печати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Людмила Н. Бобрешева</cp:lastModifiedBy>
  <cp:lastPrinted>2021-06-16T09:48:01Z</cp:lastPrinted>
  <dcterms:created xsi:type="dcterms:W3CDTF">2021-04-27T04:20:55Z</dcterms:created>
  <dcterms:modified xsi:type="dcterms:W3CDTF">2021-06-16T09:48:19Z</dcterms:modified>
</cp:coreProperties>
</file>